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4675" windowHeight="11025"/>
  </bookViews>
  <sheets>
    <sheet name="MT 80%ers" sheetId="1" r:id="rId1"/>
  </sheets>
  <externalReferences>
    <externalReference r:id="rId2"/>
    <externalReference r:id="rId3"/>
  </externalReferences>
  <definedNames>
    <definedName name="Criteria_Pollutants_Crosstab" localSheetId="0">#REF!</definedName>
    <definedName name="Criteria_Pollutants_Crosstab">#REF!</definedName>
  </definedNames>
  <calcPr calcId="145621"/>
</workbook>
</file>

<file path=xl/calcChain.xml><?xml version="1.0" encoding="utf-8"?>
<calcChain xmlns="http://schemas.openxmlformats.org/spreadsheetml/2006/main">
  <c r="O17" i="1" l="1"/>
  <c r="M17" i="1"/>
  <c r="M16" i="1"/>
  <c r="O16" i="1" s="1"/>
  <c r="O15" i="1"/>
  <c r="M15" i="1"/>
  <c r="M13" i="1"/>
  <c r="O13" i="1" s="1"/>
  <c r="O12" i="1"/>
  <c r="M12" i="1"/>
  <c r="M11" i="1"/>
  <c r="O11" i="1" s="1"/>
  <c r="O10" i="1"/>
  <c r="M10" i="1"/>
  <c r="M8" i="1"/>
  <c r="O8" i="1" s="1"/>
  <c r="O7" i="1"/>
  <c r="M7" i="1"/>
  <c r="M5" i="1"/>
  <c r="O5" i="1" s="1"/>
  <c r="O4" i="1"/>
  <c r="M4" i="1"/>
  <c r="M3" i="1"/>
  <c r="O3" i="1" s="1"/>
</calcChain>
</file>

<file path=xl/sharedStrings.xml><?xml version="1.0" encoding="utf-8"?>
<sst xmlns="http://schemas.openxmlformats.org/spreadsheetml/2006/main" count="105" uniqueCount="55">
  <si>
    <t>Year</t>
  </si>
  <si>
    <t>Inventory</t>
  </si>
  <si>
    <t>EIS ID</t>
  </si>
  <si>
    <t>County</t>
  </si>
  <si>
    <t>Facility Name</t>
  </si>
  <si>
    <t>NAICS Code Description</t>
  </si>
  <si>
    <t>Latitude</t>
  </si>
  <si>
    <t>Longitude</t>
  </si>
  <si>
    <t>State</t>
  </si>
  <si>
    <t>NOX</t>
  </si>
  <si>
    <t>SO2</t>
  </si>
  <si>
    <t>Q</t>
  </si>
  <si>
    <t>Distance to NPS Class I Area</t>
  </si>
  <si>
    <t>Q/d</t>
  </si>
  <si>
    <t>NPS Class I Area</t>
  </si>
  <si>
    <t>CAMD</t>
  </si>
  <si>
    <t>Rosebud County</t>
  </si>
  <si>
    <t>Colstrip</t>
  </si>
  <si>
    <t>Fossil Fuel Electric Power Generation</t>
  </si>
  <si>
    <t>MT</t>
  </si>
  <si>
    <t xml:space="preserve">THRO </t>
  </si>
  <si>
    <t>NEI</t>
  </si>
  <si>
    <t>Flathead</t>
  </si>
  <si>
    <t>PLUM CREEK MANUFACTURING LP COLMB FLS</t>
  </si>
  <si>
    <t>Reconstituted Wood Product Manufacturing</t>
  </si>
  <si>
    <t>GLAC</t>
  </si>
  <si>
    <t>Richland County</t>
  </si>
  <si>
    <t>Lewis &amp; Clark</t>
  </si>
  <si>
    <t>Yellowstone</t>
  </si>
  <si>
    <t>YELLOWSTONE POWER PLANT</t>
  </si>
  <si>
    <t>Other Electric Power Generation</t>
  </si>
  <si>
    <t>YELL</t>
  </si>
  <si>
    <t>MONTANA SULPHUR &amp; CHEMICAL</t>
  </si>
  <si>
    <t>Industrial Gas Manufacturing</t>
  </si>
  <si>
    <t>Jefferson</t>
  </si>
  <si>
    <t>ASH GROVE CEMENT</t>
  </si>
  <si>
    <t>Cement Manufacturing</t>
  </si>
  <si>
    <t>Rosebud</t>
  </si>
  <si>
    <t>COLSTRIP ENERGY LTD PARTNERSHIP</t>
  </si>
  <si>
    <t>EXXONMOBIL BILLINGS REFINERY</t>
  </si>
  <si>
    <t>Petroleum Refineries</t>
  </si>
  <si>
    <t>CHS INC REFINERY LAUREL</t>
  </si>
  <si>
    <t>F.H. STOLTZE LAND AND LUMBER CO</t>
  </si>
  <si>
    <t>All Other Miscellaneous Wood Product Manufacturing</t>
  </si>
  <si>
    <t>BILLINGS REFINERY</t>
  </si>
  <si>
    <t>Broadwater</t>
  </si>
  <si>
    <t>GRAYMONT WESTERN US INC</t>
  </si>
  <si>
    <t>Lime Manufacturing</t>
  </si>
  <si>
    <t>WESTERN SUGAR COOPERATIVE</t>
  </si>
  <si>
    <t>Beet Sugar Manufacturing</t>
  </si>
  <si>
    <t>Blaine</t>
  </si>
  <si>
    <t>BLAINE COUNTY #1</t>
  </si>
  <si>
    <t>Pipeline Transportation of Natural Gas</t>
  </si>
  <si>
    <t>Missoula</t>
  </si>
  <si>
    <t>ROSEBURG FOREST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</si>
</sst>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_);_(* \(#,##0.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1" applyNumberFormat="1" applyFont="1" applyFill="1"/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164" fontId="0" fillId="0" borderId="2" xfId="0" applyNumberFormat="1" applyFill="1" applyBorder="1" applyAlignment="1">
      <alignment horizontal="center" wrapText="1"/>
    </xf>
    <xf numFmtId="165" fontId="0" fillId="0" borderId="2" xfId="1" applyNumberFormat="1" applyFont="1" applyFill="1" applyBorder="1" applyAlignment="1">
      <alignment horizontal="center" wrapText="1"/>
    </xf>
    <xf numFmtId="166" fontId="0" fillId="0" borderId="2" xfId="1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/>
    <xf numFmtId="0" fontId="0" fillId="0" borderId="5" xfId="0" applyFill="1" applyBorder="1"/>
    <xf numFmtId="164" fontId="0" fillId="0" borderId="5" xfId="0" applyNumberFormat="1" applyFill="1" applyBorder="1" applyAlignment="1">
      <alignment horizontal="center"/>
    </xf>
    <xf numFmtId="165" fontId="0" fillId="0" borderId="5" xfId="1" applyNumberFormat="1" applyFont="1" applyFill="1" applyBorder="1"/>
    <xf numFmtId="165" fontId="0" fillId="0" borderId="5" xfId="0" applyNumberFormat="1" applyFill="1" applyBorder="1"/>
    <xf numFmtId="166" fontId="0" fillId="0" borderId="5" xfId="1" applyNumberFormat="1" applyFont="1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164" fontId="0" fillId="0" borderId="8" xfId="0" applyNumberFormat="1" applyFill="1" applyBorder="1" applyAlignment="1">
      <alignment horizontal="center"/>
    </xf>
    <xf numFmtId="165" fontId="0" fillId="0" borderId="8" xfId="1" applyNumberFormat="1" applyFont="1" applyFill="1" applyBorder="1"/>
    <xf numFmtId="166" fontId="0" fillId="0" borderId="8" xfId="1" applyNumberFormat="1" applyFont="1" applyFill="1" applyBorder="1"/>
    <xf numFmtId="0" fontId="0" fillId="0" borderId="9" xfId="0" applyFill="1" applyBorder="1" applyAlignment="1">
      <alignment horizontal="center"/>
    </xf>
    <xf numFmtId="0" fontId="0" fillId="0" borderId="8" xfId="0" applyFill="1" applyBorder="1" applyAlignment="1"/>
    <xf numFmtId="165" fontId="0" fillId="0" borderId="8" xfId="0" applyNumberFormat="1" applyFill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164" fontId="0" fillId="0" borderId="11" xfId="0" applyNumberFormat="1" applyFill="1" applyBorder="1" applyAlignment="1">
      <alignment horizontal="center"/>
    </xf>
    <xf numFmtId="165" fontId="0" fillId="0" borderId="11" xfId="1" applyNumberFormat="1" applyFont="1" applyFill="1" applyBorder="1"/>
    <xf numFmtId="166" fontId="0" fillId="0" borderId="11" xfId="1" applyNumberFormat="1" applyFont="1" applyFill="1" applyBorder="1"/>
    <xf numFmtId="0" fontId="0" fillId="0" borderId="12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D\Programs\Reasonable%20Progress%20(2nd%20planning%20period)\Facility%20selection\WRAP\NPS%20CIA-center%20RP%20facility%20selection\BADL%20RP%20facility%20selec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D\Programs\Reasonable%20Progress%20(2nd%20planning%20period)\Facility%20selection\WRAP\NPS%20CIA-center%20RP%20facility%20selection\GLAC-centered%20RP%20facility%20sel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L Results"/>
      <sheetName val="BADL Results-air-rail-PM-EGUs"/>
      <sheetName val="BADL EGUs"/>
      <sheetName val="BADL EGUs (2)"/>
      <sheetName val="BADL Results combined"/>
      <sheetName val="BADL 80%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"/>
      <sheetName val="GLAC Results"/>
      <sheetName val="GLAC Results (2)"/>
      <sheetName val="GLAC 80%er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tabSelected="1" zoomScaleNormal="100" workbookViewId="0">
      <pane xSplit="6" ySplit="2" topLeftCell="G3" activePane="bottomRight" state="frozen"/>
      <selection pane="topRight" activeCell="G1" sqref="G1"/>
      <selection pane="bottomLeft" activeCell="A2" sqref="A2"/>
      <selection pane="bottomRight" activeCell="G29" sqref="G29"/>
    </sheetView>
  </sheetViews>
  <sheetFormatPr defaultRowHeight="15" x14ac:dyDescent="0.25"/>
  <cols>
    <col min="1" max="1" width="6.140625" style="1" customWidth="1"/>
    <col min="2" max="2" width="9.140625" style="1"/>
    <col min="3" max="3" width="10.5703125" style="1" customWidth="1"/>
    <col min="4" max="4" width="9" style="2" bestFit="1" customWidth="1"/>
    <col min="5" max="5" width="17.85546875" style="1" customWidth="1"/>
    <col min="6" max="6" width="43.5703125" style="1" customWidth="1"/>
    <col min="7" max="7" width="48.7109375" style="1" customWidth="1"/>
    <col min="8" max="8" width="10" style="3" bestFit="1" customWidth="1"/>
    <col min="9" max="9" width="11.7109375" style="3" bestFit="1" customWidth="1"/>
    <col min="10" max="10" width="5.28515625" style="2" bestFit="1" customWidth="1"/>
    <col min="11" max="11" width="8.28515625" style="4" customWidth="1"/>
    <col min="12" max="12" width="10.42578125" style="4" customWidth="1"/>
    <col min="13" max="13" width="9.85546875" style="4" customWidth="1"/>
    <col min="14" max="15" width="8.28515625" style="4" customWidth="1"/>
    <col min="16" max="16" width="9.140625" style="2"/>
    <col min="17" max="16384" width="9.140625" style="1"/>
  </cols>
  <sheetData>
    <row r="1" spans="2:16" ht="15.75" thickBot="1" x14ac:dyDescent="0.3"/>
    <row r="2" spans="2:16" s="12" customFormat="1" ht="66.75" customHeight="1" thickBot="1" x14ac:dyDescent="0.3">
      <c r="B2" s="5" t="s">
        <v>0</v>
      </c>
      <c r="C2" s="6" t="s">
        <v>1</v>
      </c>
      <c r="D2" s="6" t="s">
        <v>2</v>
      </c>
      <c r="E2" s="7" t="s">
        <v>3</v>
      </c>
      <c r="F2" s="7" t="s">
        <v>4</v>
      </c>
      <c r="G2" s="7" t="s">
        <v>5</v>
      </c>
      <c r="H2" s="8" t="s">
        <v>6</v>
      </c>
      <c r="I2" s="8" t="s">
        <v>7</v>
      </c>
      <c r="J2" s="6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10" t="s">
        <v>13</v>
      </c>
      <c r="P2" s="11" t="s">
        <v>14</v>
      </c>
    </row>
    <row r="3" spans="2:16" x14ac:dyDescent="0.25">
      <c r="B3" s="13">
        <v>2020</v>
      </c>
      <c r="C3" s="14" t="s">
        <v>15</v>
      </c>
      <c r="D3" s="14">
        <v>7765611</v>
      </c>
      <c r="E3" s="15" t="s">
        <v>16</v>
      </c>
      <c r="F3" s="16" t="s">
        <v>17</v>
      </c>
      <c r="G3" s="16" t="s">
        <v>18</v>
      </c>
      <c r="H3" s="17">
        <v>45.883099999999999</v>
      </c>
      <c r="I3" s="17">
        <v>-106.614</v>
      </c>
      <c r="J3" s="14" t="s">
        <v>19</v>
      </c>
      <c r="K3" s="18">
        <v>7934.0450000000001</v>
      </c>
      <c r="L3" s="18">
        <v>4312.8510000000006</v>
      </c>
      <c r="M3" s="18">
        <f>+K3+L3</f>
        <v>12246.896000000001</v>
      </c>
      <c r="N3" s="19">
        <v>261.5402784586467</v>
      </c>
      <c r="O3" s="20">
        <f>+M3/N3</f>
        <v>46.826041756074723</v>
      </c>
      <c r="P3" s="21" t="s">
        <v>20</v>
      </c>
    </row>
    <row r="4" spans="2:16" x14ac:dyDescent="0.25">
      <c r="B4" s="22">
        <v>2014</v>
      </c>
      <c r="C4" s="23" t="s">
        <v>21</v>
      </c>
      <c r="D4" s="23">
        <v>7318411</v>
      </c>
      <c r="E4" s="24" t="s">
        <v>22</v>
      </c>
      <c r="F4" s="24" t="s">
        <v>23</v>
      </c>
      <c r="G4" s="24" t="s">
        <v>24</v>
      </c>
      <c r="H4" s="25">
        <v>48.377189999999999</v>
      </c>
      <c r="I4" s="25">
        <v>-114.20334</v>
      </c>
      <c r="J4" s="23" t="s">
        <v>19</v>
      </c>
      <c r="K4" s="26">
        <v>384.7663</v>
      </c>
      <c r="L4" s="26">
        <v>16.162199999999999</v>
      </c>
      <c r="M4" s="26">
        <f>+K4+L4</f>
        <v>400.92849999999999</v>
      </c>
      <c r="N4" s="26">
        <v>14.972219883230446</v>
      </c>
      <c r="O4" s="27">
        <f>+M4/N4</f>
        <v>26.77816002749584</v>
      </c>
      <c r="P4" s="28" t="s">
        <v>25</v>
      </c>
    </row>
    <row r="5" spans="2:16" x14ac:dyDescent="0.25">
      <c r="B5" s="22">
        <v>2018</v>
      </c>
      <c r="C5" s="23" t="s">
        <v>15</v>
      </c>
      <c r="D5" s="23">
        <v>7618511</v>
      </c>
      <c r="E5" s="29" t="s">
        <v>26</v>
      </c>
      <c r="F5" s="24" t="s">
        <v>27</v>
      </c>
      <c r="G5" s="24" t="s">
        <v>18</v>
      </c>
      <c r="H5" s="25">
        <v>47.678800000000003</v>
      </c>
      <c r="I5" s="25">
        <v>-104.15689999999999</v>
      </c>
      <c r="J5" s="23" t="s">
        <v>19</v>
      </c>
      <c r="K5" s="26">
        <v>603.87599999999998</v>
      </c>
      <c r="L5" s="26">
        <v>19.099</v>
      </c>
      <c r="M5" s="26">
        <f>+K5+L5</f>
        <v>622.97500000000002</v>
      </c>
      <c r="N5" s="30">
        <v>53.452691517944402</v>
      </c>
      <c r="O5" s="27">
        <f>+M5/N5</f>
        <v>11.654698431618984</v>
      </c>
      <c r="P5" s="28" t="s">
        <v>20</v>
      </c>
    </row>
    <row r="6" spans="2:16" x14ac:dyDescent="0.25">
      <c r="B6" s="22">
        <v>2014</v>
      </c>
      <c r="C6" s="23" t="s">
        <v>21</v>
      </c>
      <c r="D6" s="23">
        <v>5270711</v>
      </c>
      <c r="E6" s="24" t="s">
        <v>28</v>
      </c>
      <c r="F6" s="24" t="s">
        <v>29</v>
      </c>
      <c r="G6" s="24" t="s">
        <v>30</v>
      </c>
      <c r="H6" s="25">
        <v>45.811200999999997</v>
      </c>
      <c r="I6" s="25">
        <v>-108.428833</v>
      </c>
      <c r="J6" s="23" t="s">
        <v>19</v>
      </c>
      <c r="K6" s="26">
        <v>445.73599999999999</v>
      </c>
      <c r="L6" s="26">
        <v>1525.38</v>
      </c>
      <c r="M6" s="26">
        <v>1971.116</v>
      </c>
      <c r="N6" s="26">
        <v>186.80401618818777</v>
      </c>
      <c r="O6" s="27">
        <v>10.551785985234295</v>
      </c>
      <c r="P6" s="28" t="s">
        <v>31</v>
      </c>
    </row>
    <row r="7" spans="2:16" x14ac:dyDescent="0.25">
      <c r="B7" s="22">
        <v>2014</v>
      </c>
      <c r="C7" s="23" t="s">
        <v>21</v>
      </c>
      <c r="D7" s="23">
        <v>7284711</v>
      </c>
      <c r="E7" s="24" t="s">
        <v>28</v>
      </c>
      <c r="F7" s="24" t="s">
        <v>32</v>
      </c>
      <c r="G7" s="24" t="s">
        <v>33</v>
      </c>
      <c r="H7" s="25">
        <v>45.81353</v>
      </c>
      <c r="I7" s="25">
        <v>-108.4281</v>
      </c>
      <c r="J7" s="23" t="s">
        <v>19</v>
      </c>
      <c r="K7" s="26">
        <v>1.7014</v>
      </c>
      <c r="L7" s="26">
        <v>1436.4161999999999</v>
      </c>
      <c r="M7" s="26">
        <f>+K7+L7</f>
        <v>1438.1175999999998</v>
      </c>
      <c r="N7" s="26">
        <v>187.0281958675572</v>
      </c>
      <c r="O7" s="27">
        <f>+M7/N7</f>
        <v>7.6893090548678202</v>
      </c>
      <c r="P7" s="28" t="s">
        <v>31</v>
      </c>
    </row>
    <row r="8" spans="2:16" x14ac:dyDescent="0.25">
      <c r="B8" s="22">
        <v>2014</v>
      </c>
      <c r="C8" s="23" t="s">
        <v>21</v>
      </c>
      <c r="D8" s="23">
        <v>7766911</v>
      </c>
      <c r="E8" s="24" t="s">
        <v>34</v>
      </c>
      <c r="F8" s="24" t="s">
        <v>35</v>
      </c>
      <c r="G8" s="24" t="s">
        <v>36</v>
      </c>
      <c r="H8" s="25">
        <v>46.54448</v>
      </c>
      <c r="I8" s="25">
        <v>-111.92062</v>
      </c>
      <c r="J8" s="23" t="s">
        <v>19</v>
      </c>
      <c r="K8" s="26">
        <v>1307.2835</v>
      </c>
      <c r="L8" s="26">
        <v>361.661</v>
      </c>
      <c r="M8" s="26">
        <f>+K8+L8</f>
        <v>1668.9445000000001</v>
      </c>
      <c r="N8" s="26">
        <v>221.73076463435774</v>
      </c>
      <c r="O8" s="27">
        <f>+M8/N8</f>
        <v>7.5268964266287153</v>
      </c>
      <c r="P8" s="28" t="s">
        <v>31</v>
      </c>
    </row>
    <row r="9" spans="2:16" x14ac:dyDescent="0.25">
      <c r="B9" s="22">
        <v>2014</v>
      </c>
      <c r="C9" s="23" t="s">
        <v>21</v>
      </c>
      <c r="D9" s="23">
        <v>7854911</v>
      </c>
      <c r="E9" s="24" t="s">
        <v>37</v>
      </c>
      <c r="F9" s="24" t="s">
        <v>38</v>
      </c>
      <c r="G9" s="24" t="s">
        <v>18</v>
      </c>
      <c r="H9" s="25">
        <v>45.975490000000001</v>
      </c>
      <c r="I9" s="25">
        <v>-106.65532</v>
      </c>
      <c r="J9" s="23" t="s">
        <v>19</v>
      </c>
      <c r="K9" s="26">
        <v>848.96100000000001</v>
      </c>
      <c r="L9" s="26">
        <v>1162.72</v>
      </c>
      <c r="M9" s="26">
        <v>2011.681</v>
      </c>
      <c r="N9" s="26">
        <v>308.73085736160726</v>
      </c>
      <c r="O9" s="27">
        <v>6.5159699849625916</v>
      </c>
      <c r="P9" s="28" t="s">
        <v>31</v>
      </c>
    </row>
    <row r="10" spans="2:16" x14ac:dyDescent="0.25">
      <c r="B10" s="22">
        <v>2014</v>
      </c>
      <c r="C10" s="23" t="s">
        <v>21</v>
      </c>
      <c r="D10" s="23">
        <v>7284611</v>
      </c>
      <c r="E10" s="24" t="s">
        <v>28</v>
      </c>
      <c r="F10" s="24" t="s">
        <v>39</v>
      </c>
      <c r="G10" s="24" t="s">
        <v>40</v>
      </c>
      <c r="H10" s="25">
        <v>45.813904000000001</v>
      </c>
      <c r="I10" s="25">
        <v>-108.433295</v>
      </c>
      <c r="J10" s="23" t="s">
        <v>19</v>
      </c>
      <c r="K10" s="26">
        <v>304.07639999999998</v>
      </c>
      <c r="L10" s="26">
        <v>652.19399999999996</v>
      </c>
      <c r="M10" s="26">
        <f>+K10+L10</f>
        <v>956.27039999999988</v>
      </c>
      <c r="N10" s="26">
        <v>186.77526323863719</v>
      </c>
      <c r="O10" s="27">
        <f>+M10/N10</f>
        <v>5.1198985530444769</v>
      </c>
      <c r="P10" s="28" t="s">
        <v>31</v>
      </c>
    </row>
    <row r="11" spans="2:16" x14ac:dyDescent="0.25">
      <c r="B11" s="22">
        <v>2014</v>
      </c>
      <c r="C11" s="23" t="s">
        <v>21</v>
      </c>
      <c r="D11" s="23">
        <v>8385711</v>
      </c>
      <c r="E11" s="24" t="s">
        <v>28</v>
      </c>
      <c r="F11" s="24" t="s">
        <v>41</v>
      </c>
      <c r="G11" s="24" t="s">
        <v>40</v>
      </c>
      <c r="H11" s="25">
        <v>45.659219999999998</v>
      </c>
      <c r="I11" s="25">
        <v>-108.76778</v>
      </c>
      <c r="J11" s="23" t="s">
        <v>19</v>
      </c>
      <c r="K11" s="26">
        <v>401.23919999999998</v>
      </c>
      <c r="L11" s="26">
        <v>236.01230000000001</v>
      </c>
      <c r="M11" s="26">
        <f>+K11+L11</f>
        <v>637.25149999999996</v>
      </c>
      <c r="N11" s="26">
        <v>156.45908187015928</v>
      </c>
      <c r="O11" s="27">
        <f>+M11/N11</f>
        <v>4.0729594753012544</v>
      </c>
      <c r="P11" s="28" t="s">
        <v>31</v>
      </c>
    </row>
    <row r="12" spans="2:16" x14ac:dyDescent="0.25">
      <c r="B12" s="22">
        <v>2014</v>
      </c>
      <c r="C12" s="23" t="s">
        <v>21</v>
      </c>
      <c r="D12" s="23">
        <v>8152211</v>
      </c>
      <c r="E12" s="24" t="s">
        <v>22</v>
      </c>
      <c r="F12" s="24" t="s">
        <v>42</v>
      </c>
      <c r="G12" s="24" t="s">
        <v>43</v>
      </c>
      <c r="H12" s="25">
        <v>48.387300000000003</v>
      </c>
      <c r="I12" s="25">
        <v>-114.2435</v>
      </c>
      <c r="J12" s="23" t="s">
        <v>19</v>
      </c>
      <c r="K12" s="26">
        <v>58.122799999999998</v>
      </c>
      <c r="L12" s="26">
        <v>5.5952000000000002</v>
      </c>
      <c r="M12" s="26">
        <f>+K12+L12</f>
        <v>63.717999999999996</v>
      </c>
      <c r="N12" s="26">
        <v>15.834492186793742</v>
      </c>
      <c r="O12" s="27">
        <f>+M12/N12</f>
        <v>4.0240002172688545</v>
      </c>
      <c r="P12" s="28" t="s">
        <v>25</v>
      </c>
    </row>
    <row r="13" spans="2:16" x14ac:dyDescent="0.25">
      <c r="B13" s="22">
        <v>2014</v>
      </c>
      <c r="C13" s="23" t="s">
        <v>21</v>
      </c>
      <c r="D13" s="23">
        <v>7765411</v>
      </c>
      <c r="E13" s="24" t="s">
        <v>28</v>
      </c>
      <c r="F13" s="24" t="s">
        <v>44</v>
      </c>
      <c r="G13" s="24" t="s">
        <v>40</v>
      </c>
      <c r="H13" s="25">
        <v>45.780642</v>
      </c>
      <c r="I13" s="25">
        <v>-108.489063</v>
      </c>
      <c r="J13" s="23" t="s">
        <v>19</v>
      </c>
      <c r="K13" s="26">
        <v>560.75519999999995</v>
      </c>
      <c r="L13" s="26">
        <v>87.843000000000004</v>
      </c>
      <c r="M13" s="26">
        <f>+K13+L13</f>
        <v>648.59819999999991</v>
      </c>
      <c r="N13" s="26">
        <v>181.10759799677288</v>
      </c>
      <c r="O13" s="27">
        <f>+M13/N13</f>
        <v>3.5812865234486582</v>
      </c>
      <c r="P13" s="28" t="s">
        <v>31</v>
      </c>
    </row>
    <row r="14" spans="2:16" x14ac:dyDescent="0.25">
      <c r="B14" s="22">
        <v>2014</v>
      </c>
      <c r="C14" s="23" t="s">
        <v>21</v>
      </c>
      <c r="D14" s="23">
        <v>7318811</v>
      </c>
      <c r="E14" s="24" t="s">
        <v>45</v>
      </c>
      <c r="F14" s="24" t="s">
        <v>46</v>
      </c>
      <c r="G14" s="24" t="s">
        <v>47</v>
      </c>
      <c r="H14" s="25">
        <v>46.328470000000003</v>
      </c>
      <c r="I14" s="25">
        <v>-111.61741000000001</v>
      </c>
      <c r="J14" s="23" t="s">
        <v>19</v>
      </c>
      <c r="K14" s="26">
        <v>335.87580000000003</v>
      </c>
      <c r="L14" s="26">
        <v>172.7242</v>
      </c>
      <c r="M14" s="26">
        <v>578.17494719990998</v>
      </c>
      <c r="N14" s="26">
        <v>192.51092755357678</v>
      </c>
      <c r="O14" s="27">
        <v>3.0033357303262744</v>
      </c>
      <c r="P14" s="28" t="s">
        <v>31</v>
      </c>
    </row>
    <row r="15" spans="2:16" x14ac:dyDescent="0.25">
      <c r="B15" s="22">
        <v>2014</v>
      </c>
      <c r="C15" s="23" t="s">
        <v>21</v>
      </c>
      <c r="D15" s="23">
        <v>8385611</v>
      </c>
      <c r="E15" s="24" t="s">
        <v>28</v>
      </c>
      <c r="F15" s="24" t="s">
        <v>48</v>
      </c>
      <c r="G15" s="24" t="s">
        <v>49</v>
      </c>
      <c r="H15" s="25">
        <v>45.768650000000001</v>
      </c>
      <c r="I15" s="25">
        <v>-108.49799</v>
      </c>
      <c r="J15" s="23" t="s">
        <v>19</v>
      </c>
      <c r="K15" s="26">
        <v>235.1694</v>
      </c>
      <c r="L15" s="26">
        <v>122.86920000000001</v>
      </c>
      <c r="M15" s="26">
        <f>+K15+L15</f>
        <v>358.03859999999997</v>
      </c>
      <c r="N15" s="26">
        <v>179.670410731343</v>
      </c>
      <c r="O15" s="27">
        <f>+M15/N15</f>
        <v>1.9927521651596087</v>
      </c>
      <c r="P15" s="28" t="s">
        <v>31</v>
      </c>
    </row>
    <row r="16" spans="2:16" x14ac:dyDescent="0.25">
      <c r="B16" s="22">
        <v>2014</v>
      </c>
      <c r="C16" s="23" t="s">
        <v>21</v>
      </c>
      <c r="D16" s="23">
        <v>7851611</v>
      </c>
      <c r="E16" s="24" t="s">
        <v>50</v>
      </c>
      <c r="F16" s="24" t="s">
        <v>51</v>
      </c>
      <c r="G16" s="24" t="s">
        <v>52</v>
      </c>
      <c r="H16" s="25">
        <v>48.422600000000003</v>
      </c>
      <c r="I16" s="25">
        <v>-109.4213</v>
      </c>
      <c r="J16" s="23" t="s">
        <v>19</v>
      </c>
      <c r="K16" s="26">
        <v>531.22550000000001</v>
      </c>
      <c r="L16" s="26">
        <v>2.3999999999999998E-3</v>
      </c>
      <c r="M16" s="26">
        <f>+K16+L16</f>
        <v>531.22789999999998</v>
      </c>
      <c r="N16" s="26">
        <v>283.96993844730264</v>
      </c>
      <c r="O16" s="27">
        <f>+M16/N16</f>
        <v>1.8707187912377632</v>
      </c>
      <c r="P16" s="28" t="s">
        <v>25</v>
      </c>
    </row>
    <row r="17" spans="2:16" ht="15.75" thickBot="1" x14ac:dyDescent="0.3">
      <c r="B17" s="31">
        <v>2014</v>
      </c>
      <c r="C17" s="32" t="s">
        <v>21</v>
      </c>
      <c r="D17" s="32">
        <v>7302611</v>
      </c>
      <c r="E17" s="33" t="s">
        <v>53</v>
      </c>
      <c r="F17" s="33" t="s">
        <v>54</v>
      </c>
      <c r="G17" s="33" t="s">
        <v>24</v>
      </c>
      <c r="H17" s="34">
        <v>46.898200000000003</v>
      </c>
      <c r="I17" s="34">
        <v>-114.02779</v>
      </c>
      <c r="J17" s="32" t="s">
        <v>19</v>
      </c>
      <c r="K17" s="35">
        <v>276.11799999999999</v>
      </c>
      <c r="L17" s="35">
        <v>3.7656000000000001</v>
      </c>
      <c r="M17" s="35">
        <f>+K17+L17</f>
        <v>279.8836</v>
      </c>
      <c r="N17" s="35">
        <v>154.62307803925111</v>
      </c>
      <c r="O17" s="36">
        <f>+M17/N17</f>
        <v>1.8101023698994756</v>
      </c>
      <c r="P17" s="37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 80%ers</vt:lpstr>
    </vt:vector>
  </TitlesOfParts>
  <Company>National Park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Shepherd, Don</dc:creator>
  <cp:lastModifiedBy>Shepherd, Don</cp:lastModifiedBy>
  <dcterms:created xsi:type="dcterms:W3CDTF">2019-07-11T22:10:10Z</dcterms:created>
  <dcterms:modified xsi:type="dcterms:W3CDTF">2019-07-11T22:10:39Z</dcterms:modified>
</cp:coreProperties>
</file>